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xr:revisionPtr revIDLastSave="0" documentId="8_{257E8D46-7541-4E5F-B4A0-074E352B9543}" xr6:coauthVersionLast="45" xr6:coauthVersionMax="45" xr10:uidLastSave="{00000000-0000-0000-0000-000000000000}"/>
  <bookViews>
    <workbookView xWindow="2385" yWindow="3135" windowWidth="21600" windowHeight="11340" xr2:uid="{00000000-000D-0000-FFFF-FFFF00000000}"/>
  </bookViews>
  <sheets>
    <sheet name="Loan and Forgiveness Worksheet"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4" i="1" l="1"/>
  <c r="D55" i="1" s="1"/>
  <c r="E43" i="1"/>
  <c r="E44" i="1" s="1"/>
  <c r="E45" i="1" s="1"/>
  <c r="E41" i="1"/>
  <c r="E35" i="1"/>
  <c r="E16" i="1"/>
  <c r="E15" i="1"/>
  <c r="E14" i="1"/>
  <c r="E13" i="1"/>
  <c r="E17" i="1" s="1"/>
  <c r="E19" i="1" s="1"/>
  <c r="E21" i="1" s="1"/>
  <c r="E24" i="1" l="1"/>
  <c r="E23" i="1"/>
  <c r="E55" i="1"/>
  <c r="E58" i="1" s="1"/>
  <c r="E60" i="1" s="1"/>
  <c r="E62" i="1" s="1"/>
</calcChain>
</file>

<file path=xl/sharedStrings.xml><?xml version="1.0" encoding="utf-8"?>
<sst xmlns="http://schemas.openxmlformats.org/spreadsheetml/2006/main" count="55" uniqueCount="53">
  <si>
    <t>Estimated Maximum Loan Availability and Forgiveness Amount</t>
  </si>
  <si>
    <t>Subtotal</t>
  </si>
  <si>
    <t>Average Monthly</t>
  </si>
  <si>
    <t xml:space="preserve">Maximum Loan Amount  </t>
  </si>
  <si>
    <t>Loan Forgiveness Amount</t>
  </si>
  <si>
    <t>Represents the maximum amount a qualified borrower may apply for.</t>
  </si>
  <si>
    <t>LESS:  Required Reductions in Loan Forgiveness:</t>
  </si>
  <si>
    <t xml:space="preserve">            Monthly Average Full Time Equivalent ("FTE") Employees for the </t>
  </si>
  <si>
    <t xml:space="preserve">            Number of Employees:</t>
  </si>
  <si>
    <t xml:space="preserve">            Compensation Reduction:</t>
  </si>
  <si>
    <t xml:space="preserve">            Tentative Loan Forgiveness</t>
  </si>
  <si>
    <t>BALANCE OF LOAN NOT FORGIVEN (if any)</t>
  </si>
  <si>
    <t>Paycheck Protection Program</t>
  </si>
  <si>
    <t xml:space="preserve">    Salaries, wages, commissions, vacation and sick pay (not to exceed $100K</t>
  </si>
  <si>
    <t xml:space="preserve">    State/Local Taxes on Employee Compensation (i.e., employer U.C. tax)</t>
  </si>
  <si>
    <t xml:space="preserve">    Retirement Benefit Costs</t>
  </si>
  <si>
    <t>Rent</t>
  </si>
  <si>
    <t xml:space="preserve">            Lesser of (at borrower's choice):</t>
  </si>
  <si>
    <t xml:space="preserve">               Monthly Average FTE's for the period February 15 to June 30, 2019</t>
  </si>
  <si>
    <t xml:space="preserve">Interest on Covered Mortgages (on real or personal property) </t>
  </si>
  <si>
    <t xml:space="preserve">  Payroll Costs:*</t>
  </si>
  <si>
    <t xml:space="preserve">*** Compensation Reduction does not apply to any employee who, during any pay period in 2019, wages or salary at an annualized rate of pay in an amount of more than $100,000. </t>
  </si>
  <si>
    <t xml:space="preserve">               Covered Period (8 weeks following origination of the covered loan)**</t>
  </si>
  <si>
    <t xml:space="preserve">               Monthly Average FTE's for the period January 1 to February 29, 2020**</t>
  </si>
  <si>
    <t>**  A reduction in FTE's  between February 15th and April 27th, 2020 is disregarded if the reduction is eliminated by June 30, 2020 for purposes of the reduction in number of employees and/or compensation.</t>
  </si>
  <si>
    <t xml:space="preserve">      per employee) paid during 2019</t>
  </si>
  <si>
    <t xml:space="preserve">    Group Health Insurance (including shareholders health insurance) </t>
  </si>
  <si>
    <t>Average Monthly Cost</t>
  </si>
  <si>
    <t>self employed calculator for self employed (reported on schedule C or Schedule F)</t>
  </si>
  <si>
    <t xml:space="preserve">Payroll Costs </t>
  </si>
  <si>
    <t xml:space="preserve">    Salaries, wages, commissions, vacation and sick pay </t>
  </si>
  <si>
    <t>Tentative Forgivable payroll costs (before required reductions)</t>
  </si>
  <si>
    <t>Payroll Costs Incurred During the "Covered" Period (8 weeks following loan origination):</t>
  </si>
  <si>
    <t>Non-Payroll Costs Incurred During the "Covered" Period (8 weeks following loan origination):</t>
  </si>
  <si>
    <t xml:space="preserve">    State/Local Taxes on Employee Compensation (i.e., employer U.C.)</t>
  </si>
  <si>
    <t>Represents the maximum amount a qualified borrower may have forgiven.</t>
  </si>
  <si>
    <t>Utilities</t>
  </si>
  <si>
    <t>Tentative forgivable Non-payroll costs (before required reductions)</t>
  </si>
  <si>
    <t>Tentative total forgivable expenses (before required reductions)</t>
  </si>
  <si>
    <t>25% of tentative total forgivable expenses</t>
  </si>
  <si>
    <t>Non payroll expenses in excess of 25% forgivable expenses</t>
  </si>
  <si>
    <t xml:space="preserve">** This spreadsheet is only to be used for traditional business with payroll, use the </t>
  </si>
  <si>
    <t>Maximum Loan Amount:</t>
  </si>
  <si>
    <t>**** Rent, utilities, and interest only count if you entered into the obligation (lease, loan service agreement) prior to Feb 15, 2020</t>
  </si>
  <si>
    <t>75% To be used for Payroll</t>
  </si>
  <si>
    <t>25%  To be used for non-payroll items</t>
  </si>
  <si>
    <t xml:space="preserve">TOTAL LOAN FORGIVENESS </t>
  </si>
  <si>
    <t>MAXIMUM LOAN AMOUNT [Lesser of subtotal or $10 million]</t>
  </si>
  <si>
    <t xml:space="preserve">              Individual Employee Compensation Reduction in Excess of 25% Compared to the Most Recent Full Quarter Before Origination of Loan***</t>
  </si>
  <si>
    <t xml:space="preserve">            % Forgiveness Reduction Based on Employee Reduction</t>
  </si>
  <si>
    <t>12 Month Total</t>
  </si>
  <si>
    <t xml:space="preserve">NOTE:  Yellow highlighted cells represent variables that should be completed with final business data. </t>
  </si>
  <si>
    <t>* For seasonal businesses, use the costs incurred during the 12-week period starting on February 15, 2019 or, at the election of borrower, March 1 to June, 30, 2019. The SBA issued a new rule providing seasonal employers the option of using any consecutive 12-week period between May 1, 2019 and September 15, 2019 for determining maximum loan amount.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</si>
</sst>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 #,##0.0_);_(* \(#,##0.0\);_(* &quot;-&quot;??_);_(@_)"/>
    <numFmt numFmtId="165" formatCode="_(* #,##0_);_(* \(#,##0\);_(* &quot;-&quot;??_);_(@_)"/>
    <numFmt numFmtId="166" formatCode="_(&quot;$&quot;* #,##0_);_(&quot;$&quot;* \(#,##0\);_(&quot;$&quot;* &quot;-&quot;??_);_(@_)"/>
  </numFmts>
  <fonts count="13"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i/>
      <sz val="11"/>
      <color theme="1"/>
      <name val="Calibri"/>
      <family val="2"/>
      <scheme val="minor"/>
    </font>
    <font>
      <i/>
      <sz val="9"/>
      <color theme="1"/>
      <name val="Calibri"/>
      <family val="2"/>
      <scheme val="minor"/>
    </font>
    <font>
      <b/>
      <i/>
      <sz val="11"/>
      <color theme="1"/>
      <name val="Calibri"/>
      <family val="2"/>
      <scheme val="minor"/>
    </font>
    <font>
      <i/>
      <sz val="8"/>
      <color theme="1"/>
      <name val="Calibri"/>
      <family val="2"/>
      <scheme val="minor"/>
    </font>
    <font>
      <b/>
      <sz val="11"/>
      <name val="Calibri"/>
      <family val="2"/>
      <scheme val="minor"/>
    </font>
    <font>
      <b/>
      <i/>
      <sz val="11"/>
      <name val="Calibri"/>
      <family val="2"/>
      <scheme val="minor"/>
    </font>
    <font>
      <b/>
      <sz val="12"/>
      <color theme="0"/>
      <name val="Calibri"/>
      <family val="2"/>
      <scheme val="minor"/>
    </font>
    <font>
      <b/>
      <sz val="14"/>
      <color theme="0"/>
      <name val="Calibri"/>
      <family val="2"/>
      <scheme val="minor"/>
    </font>
    <font>
      <b/>
      <sz val="10"/>
      <color theme="1"/>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499984740745262"/>
        <bgColor indexed="64"/>
      </patternFill>
    </fill>
    <fill>
      <patternFill patternType="solid">
        <fgColor theme="0" tint="-4.9989318521683403E-2"/>
        <bgColor indexed="64"/>
      </patternFill>
    </fill>
  </fills>
  <borders count="1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11">
    <xf numFmtId="0" fontId="0" fillId="0" borderId="0" xfId="0"/>
    <xf numFmtId="165" fontId="0" fillId="4" borderId="0" xfId="1" applyNumberFormat="1" applyFont="1" applyFill="1"/>
    <xf numFmtId="165" fontId="4" fillId="4" borderId="0" xfId="1" applyNumberFormat="1" applyFont="1" applyFill="1"/>
    <xf numFmtId="165" fontId="2" fillId="4" borderId="0" xfId="1" applyNumberFormat="1" applyFont="1" applyFill="1"/>
    <xf numFmtId="165" fontId="0" fillId="4" borderId="0" xfId="1" applyNumberFormat="1" applyFont="1" applyFill="1" applyAlignment="1">
      <alignment vertical="center" wrapText="1"/>
    </xf>
    <xf numFmtId="165" fontId="2" fillId="4" borderId="0" xfId="1" applyNumberFormat="1" applyFont="1" applyFill="1" applyAlignment="1">
      <alignment vertical="center" wrapText="1"/>
    </xf>
    <xf numFmtId="165" fontId="0" fillId="4" borderId="0" xfId="1" applyNumberFormat="1" applyFont="1" applyFill="1" applyAlignment="1">
      <alignment vertical="center"/>
    </xf>
    <xf numFmtId="165" fontId="0" fillId="4" borderId="0" xfId="1" applyNumberFormat="1" applyFont="1" applyFill="1" applyBorder="1"/>
    <xf numFmtId="165" fontId="7" fillId="4" borderId="0" xfId="1" applyNumberFormat="1" applyFont="1" applyFill="1" applyBorder="1" applyAlignment="1">
      <alignment horizontal="center"/>
    </xf>
    <xf numFmtId="165" fontId="2" fillId="4" borderId="0" xfId="1" applyNumberFormat="1" applyFont="1" applyFill="1" applyBorder="1"/>
    <xf numFmtId="165" fontId="4" fillId="4" borderId="0" xfId="1" applyNumberFormat="1" applyFont="1" applyFill="1" applyBorder="1"/>
    <xf numFmtId="165" fontId="0" fillId="2" borderId="0" xfId="1" applyNumberFormat="1" applyFont="1" applyFill="1" applyBorder="1"/>
    <xf numFmtId="165" fontId="0" fillId="4" borderId="11" xfId="1" applyNumberFormat="1" applyFont="1" applyFill="1" applyBorder="1"/>
    <xf numFmtId="165" fontId="2" fillId="4" borderId="11" xfId="1" applyNumberFormat="1" applyFont="1" applyFill="1" applyBorder="1"/>
    <xf numFmtId="165" fontId="0" fillId="4" borderId="12" xfId="1" applyNumberFormat="1" applyFont="1" applyFill="1" applyBorder="1"/>
    <xf numFmtId="166" fontId="0" fillId="4" borderId="0" xfId="2" applyNumberFormat="1" applyFont="1" applyFill="1" applyBorder="1"/>
    <xf numFmtId="166" fontId="0" fillId="4" borderId="12" xfId="2" applyNumberFormat="1" applyFont="1" applyFill="1" applyBorder="1"/>
    <xf numFmtId="166" fontId="0" fillId="2" borderId="0" xfId="2" applyNumberFormat="1" applyFont="1" applyFill="1" applyBorder="1"/>
    <xf numFmtId="164" fontId="0" fillId="4" borderId="12" xfId="1" applyNumberFormat="1" applyFont="1" applyFill="1" applyBorder="1"/>
    <xf numFmtId="165" fontId="0" fillId="4" borderId="0" xfId="1" quotePrefix="1" applyNumberFormat="1" applyFont="1" applyFill="1" applyBorder="1" applyAlignment="1">
      <alignment horizontal="right"/>
    </xf>
    <xf numFmtId="165" fontId="8" fillId="3" borderId="11" xfId="1" applyNumberFormat="1" applyFont="1" applyFill="1" applyBorder="1"/>
    <xf numFmtId="165" fontId="8" fillId="3" borderId="0" xfId="1" applyNumberFormat="1" applyFont="1" applyFill="1" applyBorder="1"/>
    <xf numFmtId="165" fontId="9" fillId="3" borderId="0" xfId="1" applyNumberFormat="1" applyFont="1" applyFill="1" applyBorder="1" applyAlignment="1">
      <alignment horizontal="right"/>
    </xf>
    <xf numFmtId="166" fontId="8" fillId="3" borderId="13" xfId="2" applyNumberFormat="1" applyFont="1" applyFill="1" applyBorder="1"/>
    <xf numFmtId="165" fontId="8" fillId="4" borderId="11" xfId="1" applyNumberFormat="1" applyFont="1" applyFill="1" applyBorder="1"/>
    <xf numFmtId="165" fontId="8" fillId="4" borderId="0" xfId="1" applyNumberFormat="1" applyFont="1" applyFill="1" applyBorder="1"/>
    <xf numFmtId="165" fontId="9" fillId="4" borderId="0" xfId="1" applyNumberFormat="1" applyFont="1" applyFill="1" applyBorder="1" applyAlignment="1">
      <alignment horizontal="right"/>
    </xf>
    <xf numFmtId="166" fontId="8" fillId="4" borderId="12" xfId="2" applyNumberFormat="1" applyFont="1" applyFill="1" applyBorder="1"/>
    <xf numFmtId="165" fontId="0" fillId="4" borderId="11" xfId="1" applyNumberFormat="1" applyFont="1" applyFill="1" applyBorder="1" applyAlignment="1">
      <alignment horizontal="left"/>
    </xf>
    <xf numFmtId="165" fontId="0" fillId="4" borderId="0" xfId="1" applyNumberFormat="1" applyFont="1" applyFill="1" applyBorder="1" applyAlignment="1">
      <alignment horizontal="left"/>
    </xf>
    <xf numFmtId="165" fontId="0" fillId="2" borderId="12" xfId="1" applyNumberFormat="1" applyFont="1" applyFill="1" applyBorder="1"/>
    <xf numFmtId="165" fontId="2" fillId="4" borderId="11" xfId="1" applyNumberFormat="1" applyFont="1" applyFill="1" applyBorder="1" applyAlignment="1">
      <alignment horizontal="left" vertical="center" wrapText="1"/>
    </xf>
    <xf numFmtId="165" fontId="0" fillId="4" borderId="0" xfId="1" applyNumberFormat="1" applyFont="1" applyFill="1" applyBorder="1" applyAlignment="1">
      <alignment vertical="center" wrapText="1"/>
    </xf>
    <xf numFmtId="165" fontId="0" fillId="2" borderId="12" xfId="1" applyNumberFormat="1" applyFont="1" applyFill="1" applyBorder="1" applyAlignment="1">
      <alignment vertical="center" wrapText="1"/>
    </xf>
    <xf numFmtId="165" fontId="2" fillId="4" borderId="0" xfId="1" applyNumberFormat="1" applyFont="1" applyFill="1" applyBorder="1" applyAlignment="1">
      <alignment horizontal="left" vertical="center" wrapText="1"/>
    </xf>
    <xf numFmtId="165" fontId="2" fillId="4" borderId="0" xfId="1" applyNumberFormat="1" applyFont="1" applyFill="1" applyBorder="1" applyAlignment="1">
      <alignment vertical="center" wrapText="1"/>
    </xf>
    <xf numFmtId="166" fontId="2" fillId="4" borderId="12" xfId="2" applyNumberFormat="1" applyFont="1" applyFill="1" applyBorder="1" applyAlignment="1">
      <alignment vertical="center" wrapText="1"/>
    </xf>
    <xf numFmtId="165" fontId="2" fillId="4" borderId="12" xfId="1" applyNumberFormat="1" applyFont="1" applyFill="1" applyBorder="1" applyAlignment="1">
      <alignment horizontal="left" vertical="center" wrapText="1"/>
    </xf>
    <xf numFmtId="165" fontId="6" fillId="4" borderId="11" xfId="1" applyNumberFormat="1" applyFont="1" applyFill="1" applyBorder="1" applyAlignment="1">
      <alignment horizontal="left" vertical="center" wrapText="1"/>
    </xf>
    <xf numFmtId="165" fontId="6" fillId="4" borderId="0" xfId="1" applyNumberFormat="1" applyFont="1" applyFill="1" applyBorder="1" applyAlignment="1">
      <alignment horizontal="left" vertical="center" wrapText="1"/>
    </xf>
    <xf numFmtId="165" fontId="0" fillId="4" borderId="12" xfId="1" applyNumberFormat="1" applyFont="1" applyFill="1" applyBorder="1" applyAlignment="1">
      <alignment horizontal="left" vertical="center" wrapText="1"/>
    </xf>
    <xf numFmtId="165" fontId="4" fillId="4" borderId="11" xfId="1" applyNumberFormat="1" applyFont="1" applyFill="1" applyBorder="1" applyAlignment="1">
      <alignment horizontal="left" vertical="center" wrapText="1"/>
    </xf>
    <xf numFmtId="165" fontId="4" fillId="4" borderId="0" xfId="1" applyNumberFormat="1" applyFont="1" applyFill="1" applyBorder="1" applyAlignment="1">
      <alignment horizontal="left" vertical="center" wrapText="1"/>
    </xf>
    <xf numFmtId="165" fontId="0" fillId="4" borderId="11" xfId="1" applyNumberFormat="1" applyFont="1" applyFill="1" applyBorder="1" applyAlignment="1">
      <alignment horizontal="left" vertical="center" wrapText="1"/>
    </xf>
    <xf numFmtId="165" fontId="0" fillId="4" borderId="0" xfId="1" applyNumberFormat="1" applyFont="1" applyFill="1" applyBorder="1" applyAlignment="1">
      <alignment horizontal="left" vertical="center" wrapText="1"/>
    </xf>
    <xf numFmtId="165" fontId="0" fillId="4" borderId="11" xfId="1" applyNumberFormat="1" applyFont="1" applyFill="1" applyBorder="1" applyAlignment="1">
      <alignment horizontal="left" vertical="center"/>
    </xf>
    <xf numFmtId="165" fontId="0" fillId="2" borderId="0" xfId="1" applyNumberFormat="1" applyFont="1" applyFill="1" applyBorder="1" applyAlignment="1">
      <alignment horizontal="left" vertical="center" wrapText="1"/>
    </xf>
    <xf numFmtId="165" fontId="0" fillId="4" borderId="12" xfId="1" applyNumberFormat="1" applyFont="1" applyFill="1" applyBorder="1" applyAlignment="1">
      <alignment vertical="center" wrapText="1"/>
    </xf>
    <xf numFmtId="165" fontId="1" fillId="2" borderId="0" xfId="1" applyNumberFormat="1" applyFont="1" applyFill="1" applyBorder="1" applyAlignment="1">
      <alignment horizontal="center"/>
    </xf>
    <xf numFmtId="10" fontId="0" fillId="4" borderId="0" xfId="3" applyNumberFormat="1" applyFont="1" applyFill="1" applyBorder="1" applyAlignment="1">
      <alignment horizontal="right" vertical="center" wrapText="1"/>
    </xf>
    <xf numFmtId="165" fontId="2" fillId="4" borderId="12" xfId="1" applyNumberFormat="1" applyFont="1" applyFill="1" applyBorder="1"/>
    <xf numFmtId="165" fontId="4" fillId="4" borderId="11" xfId="1" applyNumberFormat="1" applyFont="1" applyFill="1" applyBorder="1"/>
    <xf numFmtId="165" fontId="0" fillId="4" borderId="11" xfId="1" applyNumberFormat="1" applyFont="1" applyFill="1" applyBorder="1" applyAlignment="1">
      <alignment wrapText="1"/>
    </xf>
    <xf numFmtId="165" fontId="2" fillId="2" borderId="12" xfId="1" applyNumberFormat="1" applyFont="1" applyFill="1" applyBorder="1"/>
    <xf numFmtId="165" fontId="0" fillId="0" borderId="12" xfId="1" applyNumberFormat="1" applyFont="1" applyBorder="1"/>
    <xf numFmtId="166" fontId="2" fillId="0" borderId="12" xfId="2" applyNumberFormat="1" applyFont="1" applyBorder="1"/>
    <xf numFmtId="165" fontId="12" fillId="0" borderId="1" xfId="1" applyNumberFormat="1" applyFont="1" applyBorder="1" applyAlignment="1">
      <alignment horizontal="center" vertical="center" wrapText="1"/>
    </xf>
    <xf numFmtId="165" fontId="12" fillId="0" borderId="7" xfId="1" applyNumberFormat="1" applyFont="1" applyBorder="1" applyAlignment="1">
      <alignment horizontal="center" vertical="center" wrapText="1"/>
    </xf>
    <xf numFmtId="165" fontId="4" fillId="7" borderId="9" xfId="1" applyNumberFormat="1" applyFont="1" applyFill="1" applyBorder="1"/>
    <xf numFmtId="165" fontId="4" fillId="7" borderId="2" xfId="1" applyNumberFormat="1" applyFont="1" applyFill="1" applyBorder="1"/>
    <xf numFmtId="165" fontId="6" fillId="7" borderId="2" xfId="1" quotePrefix="1" applyNumberFormat="1" applyFont="1" applyFill="1" applyBorder="1" applyAlignment="1">
      <alignment horizontal="right"/>
    </xf>
    <xf numFmtId="166" fontId="4" fillId="7" borderId="10" xfId="2" applyNumberFormat="1" applyFont="1" applyFill="1" applyBorder="1"/>
    <xf numFmtId="165" fontId="2" fillId="7" borderId="9" xfId="1" applyNumberFormat="1" applyFont="1" applyFill="1" applyBorder="1" applyAlignment="1">
      <alignment horizontal="left" vertical="center" wrapText="1"/>
    </xf>
    <xf numFmtId="165" fontId="0" fillId="7" borderId="2" xfId="1" applyNumberFormat="1" applyFont="1" applyFill="1" applyBorder="1" applyAlignment="1">
      <alignment horizontal="left"/>
    </xf>
    <xf numFmtId="165" fontId="0" fillId="7" borderId="2" xfId="1" applyNumberFormat="1" applyFont="1" applyFill="1" applyBorder="1"/>
    <xf numFmtId="166" fontId="2" fillId="7" borderId="10" xfId="2" applyNumberFormat="1" applyFont="1" applyFill="1" applyBorder="1" applyAlignment="1">
      <alignment vertical="center" wrapText="1"/>
    </xf>
    <xf numFmtId="165" fontId="2" fillId="7" borderId="2" xfId="1" applyNumberFormat="1" applyFont="1" applyFill="1" applyBorder="1" applyAlignment="1">
      <alignment horizontal="left" vertical="center" wrapText="1"/>
    </xf>
    <xf numFmtId="165" fontId="2" fillId="7" borderId="2" xfId="1" applyNumberFormat="1" applyFont="1" applyFill="1" applyBorder="1" applyAlignment="1">
      <alignment vertical="center" wrapText="1"/>
    </xf>
    <xf numFmtId="165" fontId="6" fillId="7" borderId="2" xfId="1" applyNumberFormat="1" applyFont="1" applyFill="1" applyBorder="1" applyAlignment="1">
      <alignment horizontal="right"/>
    </xf>
    <xf numFmtId="165" fontId="2" fillId="7" borderId="14" xfId="1" applyNumberFormat="1" applyFont="1" applyFill="1" applyBorder="1"/>
    <xf numFmtId="165" fontId="2" fillId="7" borderId="8" xfId="1" applyNumberFormat="1" applyFont="1" applyFill="1" applyBorder="1"/>
    <xf numFmtId="165" fontId="6" fillId="7" borderId="8" xfId="1" applyNumberFormat="1" applyFont="1" applyFill="1" applyBorder="1" applyAlignment="1">
      <alignment horizontal="right"/>
    </xf>
    <xf numFmtId="166" fontId="2" fillId="7" borderId="15" xfId="2" applyNumberFormat="1" applyFont="1" applyFill="1" applyBorder="1"/>
    <xf numFmtId="165" fontId="0" fillId="7" borderId="9" xfId="1" applyNumberFormat="1" applyFont="1" applyFill="1" applyBorder="1"/>
    <xf numFmtId="165" fontId="0" fillId="7" borderId="10" xfId="1" applyNumberFormat="1" applyFont="1" applyFill="1" applyBorder="1"/>
    <xf numFmtId="165" fontId="3" fillId="4" borderId="0" xfId="1" applyNumberFormat="1" applyFont="1" applyFill="1" applyAlignment="1">
      <alignment horizontal="center"/>
    </xf>
    <xf numFmtId="165" fontId="11" fillId="6" borderId="6" xfId="1" applyNumberFormat="1" applyFont="1" applyFill="1" applyBorder="1" applyAlignment="1">
      <alignment horizontal="center"/>
    </xf>
    <xf numFmtId="165" fontId="11" fillId="6" borderId="1" xfId="1" applyNumberFormat="1" applyFont="1" applyFill="1" applyBorder="1" applyAlignment="1">
      <alignment horizontal="center"/>
    </xf>
    <xf numFmtId="165" fontId="11" fillId="6" borderId="7" xfId="1" applyNumberFormat="1" applyFont="1" applyFill="1" applyBorder="1" applyAlignment="1">
      <alignment horizontal="center"/>
    </xf>
    <xf numFmtId="165" fontId="3" fillId="5" borderId="9" xfId="1" applyNumberFormat="1" applyFont="1" applyFill="1" applyBorder="1" applyAlignment="1">
      <alignment horizontal="center"/>
    </xf>
    <xf numFmtId="165" fontId="3" fillId="5" borderId="2" xfId="1" applyNumberFormat="1" applyFont="1" applyFill="1" applyBorder="1" applyAlignment="1">
      <alignment horizontal="center"/>
    </xf>
    <xf numFmtId="165" fontId="3" fillId="5" borderId="10" xfId="1" applyNumberFormat="1" applyFont="1" applyFill="1" applyBorder="1" applyAlignment="1">
      <alignment horizontal="center"/>
    </xf>
    <xf numFmtId="165" fontId="10" fillId="6" borderId="9" xfId="1" applyNumberFormat="1" applyFont="1" applyFill="1" applyBorder="1" applyAlignment="1">
      <alignment horizontal="center"/>
    </xf>
    <xf numFmtId="165" fontId="10" fillId="6" borderId="2" xfId="1" applyNumberFormat="1" applyFont="1" applyFill="1" applyBorder="1" applyAlignment="1">
      <alignment horizontal="center"/>
    </xf>
    <xf numFmtId="165" fontId="10" fillId="6" borderId="10" xfId="1" applyNumberFormat="1" applyFont="1" applyFill="1" applyBorder="1" applyAlignment="1">
      <alignment horizontal="center"/>
    </xf>
    <xf numFmtId="165" fontId="4" fillId="4" borderId="11" xfId="1" applyNumberFormat="1" applyFont="1" applyFill="1" applyBorder="1" applyAlignment="1">
      <alignment horizontal="center"/>
    </xf>
    <xf numFmtId="165" fontId="4" fillId="4" borderId="0" xfId="1" applyNumberFormat="1" applyFont="1" applyFill="1" applyBorder="1" applyAlignment="1">
      <alignment horizontal="center"/>
    </xf>
    <xf numFmtId="165" fontId="4" fillId="4" borderId="12" xfId="1" applyNumberFormat="1" applyFont="1" applyFill="1" applyBorder="1" applyAlignment="1">
      <alignment horizontal="center"/>
    </xf>
    <xf numFmtId="165" fontId="0" fillId="4" borderId="6" xfId="1" applyNumberFormat="1" applyFont="1" applyFill="1" applyBorder="1" applyAlignment="1">
      <alignment horizontal="center"/>
    </xf>
    <xf numFmtId="165" fontId="0" fillId="4" borderId="1" xfId="1" applyNumberFormat="1" applyFont="1" applyFill="1" applyBorder="1" applyAlignment="1">
      <alignment horizontal="center"/>
    </xf>
    <xf numFmtId="165" fontId="0" fillId="4" borderId="7" xfId="1" applyNumberFormat="1" applyFont="1" applyFill="1" applyBorder="1" applyAlignment="1">
      <alignment horizontal="center"/>
    </xf>
    <xf numFmtId="165" fontId="0" fillId="4" borderId="3" xfId="1" applyNumberFormat="1" applyFont="1" applyFill="1" applyBorder="1" applyAlignment="1">
      <alignment horizontal="center"/>
    </xf>
    <xf numFmtId="165" fontId="0" fillId="4" borderId="4" xfId="1" applyNumberFormat="1" applyFont="1" applyFill="1" applyBorder="1" applyAlignment="1">
      <alignment horizontal="center"/>
    </xf>
    <xf numFmtId="165" fontId="0" fillId="4" borderId="5" xfId="1" applyNumberFormat="1" applyFont="1" applyFill="1" applyBorder="1" applyAlignment="1">
      <alignment horizontal="center"/>
    </xf>
    <xf numFmtId="165" fontId="6" fillId="2" borderId="11" xfId="1" applyNumberFormat="1" applyFont="1" applyFill="1" applyBorder="1" applyAlignment="1">
      <alignment horizontal="center" vertical="center" wrapText="1"/>
    </xf>
    <xf numFmtId="165" fontId="6" fillId="2" borderId="0" xfId="1" applyNumberFormat="1" applyFont="1" applyFill="1" applyBorder="1" applyAlignment="1">
      <alignment horizontal="center" vertical="center" wrapText="1"/>
    </xf>
    <xf numFmtId="165" fontId="6" fillId="2" borderId="12" xfId="1" applyNumberFormat="1" applyFont="1" applyFill="1" applyBorder="1" applyAlignment="1">
      <alignment horizontal="center" vertical="center" wrapText="1"/>
    </xf>
    <xf numFmtId="165" fontId="5" fillId="4" borderId="6" xfId="1" applyNumberFormat="1" applyFont="1" applyFill="1" applyBorder="1" applyAlignment="1">
      <alignment horizontal="left" vertical="center" wrapText="1"/>
    </xf>
    <xf numFmtId="165" fontId="5" fillId="4" borderId="1" xfId="1" applyNumberFormat="1" applyFont="1" applyFill="1" applyBorder="1" applyAlignment="1">
      <alignment horizontal="left" vertical="center" wrapText="1"/>
    </xf>
    <xf numFmtId="165" fontId="5" fillId="4" borderId="7" xfId="1" applyNumberFormat="1" applyFont="1" applyFill="1" applyBorder="1" applyAlignment="1">
      <alignment horizontal="left" vertical="center" wrapText="1"/>
    </xf>
    <xf numFmtId="165" fontId="0" fillId="4" borderId="11" xfId="1" applyNumberFormat="1" applyFont="1" applyFill="1" applyBorder="1" applyAlignment="1">
      <alignment horizontal="left" vertical="center" wrapText="1"/>
    </xf>
    <xf numFmtId="165" fontId="0" fillId="4" borderId="0" xfId="1" applyNumberFormat="1" applyFont="1" applyFill="1" applyBorder="1" applyAlignment="1">
      <alignment horizontal="left" vertical="center" wrapText="1"/>
    </xf>
    <xf numFmtId="165" fontId="11" fillId="6" borderId="3" xfId="1" applyNumberFormat="1" applyFont="1" applyFill="1" applyBorder="1" applyAlignment="1">
      <alignment horizontal="center"/>
    </xf>
    <xf numFmtId="165" fontId="11" fillId="6" borderId="4" xfId="1" applyNumberFormat="1" applyFont="1" applyFill="1" applyBorder="1" applyAlignment="1">
      <alignment horizontal="center"/>
    </xf>
    <xf numFmtId="165" fontId="11" fillId="6" borderId="5" xfId="1" applyNumberFormat="1" applyFont="1" applyFill="1" applyBorder="1" applyAlignment="1">
      <alignment horizontal="center"/>
    </xf>
    <xf numFmtId="165" fontId="5" fillId="4" borderId="11" xfId="1" applyNumberFormat="1" applyFont="1" applyFill="1" applyBorder="1" applyAlignment="1">
      <alignment horizontal="left" vertical="center" wrapText="1"/>
    </xf>
    <xf numFmtId="165" fontId="5" fillId="4" borderId="0" xfId="1" applyNumberFormat="1" applyFont="1" applyFill="1" applyBorder="1" applyAlignment="1">
      <alignment horizontal="left" vertical="center" wrapText="1"/>
    </xf>
    <xf numFmtId="165" fontId="5" fillId="4" borderId="12" xfId="1" applyNumberFormat="1" applyFont="1" applyFill="1" applyBorder="1" applyAlignment="1">
      <alignment horizontal="left" vertical="center" wrapText="1"/>
    </xf>
    <xf numFmtId="0" fontId="5" fillId="4" borderId="11" xfId="1" applyNumberFormat="1" applyFont="1" applyFill="1" applyBorder="1" applyAlignment="1">
      <alignment horizontal="left" vertical="center" wrapText="1"/>
    </xf>
    <xf numFmtId="0" fontId="5" fillId="4" borderId="0" xfId="1" applyNumberFormat="1" applyFont="1" applyFill="1" applyBorder="1" applyAlignment="1">
      <alignment horizontal="left" vertical="center" wrapText="1"/>
    </xf>
    <xf numFmtId="0" fontId="5" fillId="4" borderId="12" xfId="1" applyNumberFormat="1" applyFont="1" applyFill="1" applyBorder="1" applyAlignment="1">
      <alignment horizontal="left" vertical="center" wrapText="1"/>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E67"/>
  <sheetViews>
    <sheetView tabSelected="1" topLeftCell="A28" zoomScaleNormal="100" workbookViewId="0">
      <selection activeCell="B72" sqref="B72"/>
    </sheetView>
  </sheetViews>
  <sheetFormatPr defaultColWidth="8.85546875" defaultRowHeight="15" x14ac:dyDescent="0.25"/>
  <cols>
    <col min="1" max="1" width="7.5703125" style="1" customWidth="1"/>
    <col min="2" max="2" width="119.85546875" style="1" customWidth="1"/>
    <col min="3" max="3" width="9.7109375" style="1" customWidth="1"/>
    <col min="4" max="4" width="12.85546875" style="1" customWidth="1"/>
    <col min="5" max="5" width="14.28515625" style="1" customWidth="1"/>
    <col min="6" max="16384" width="8.85546875" style="1"/>
  </cols>
  <sheetData>
    <row r="1" spans="2:5" ht="15.75" x14ac:dyDescent="0.25">
      <c r="B1" s="75"/>
      <c r="C1" s="75"/>
      <c r="D1" s="75"/>
      <c r="E1" s="75"/>
    </row>
    <row r="2" spans="2:5" ht="18.75" x14ac:dyDescent="0.3">
      <c r="B2" s="102" t="s">
        <v>12</v>
      </c>
      <c r="C2" s="103"/>
      <c r="D2" s="103"/>
      <c r="E2" s="104"/>
    </row>
    <row r="3" spans="2:5" ht="18.75" x14ac:dyDescent="0.3">
      <c r="B3" s="76" t="s">
        <v>0</v>
      </c>
      <c r="C3" s="77"/>
      <c r="D3" s="77"/>
      <c r="E3" s="78"/>
    </row>
    <row r="4" spans="2:5" x14ac:dyDescent="0.25">
      <c r="B4" s="91" t="s">
        <v>41</v>
      </c>
      <c r="C4" s="92"/>
      <c r="D4" s="92"/>
      <c r="E4" s="93"/>
    </row>
    <row r="5" spans="2:5" x14ac:dyDescent="0.25">
      <c r="B5" s="88" t="s">
        <v>28</v>
      </c>
      <c r="C5" s="89"/>
      <c r="D5" s="89"/>
      <c r="E5" s="90"/>
    </row>
    <row r="6" spans="2:5" ht="15.75" x14ac:dyDescent="0.25">
      <c r="B6" s="79" t="s">
        <v>3</v>
      </c>
      <c r="C6" s="80"/>
      <c r="D6" s="80"/>
      <c r="E6" s="81"/>
    </row>
    <row r="7" spans="2:5" x14ac:dyDescent="0.25">
      <c r="B7" s="85" t="s">
        <v>5</v>
      </c>
      <c r="C7" s="86"/>
      <c r="D7" s="86"/>
      <c r="E7" s="87"/>
    </row>
    <row r="8" spans="2:5" x14ac:dyDescent="0.25">
      <c r="B8" s="94" t="s">
        <v>51</v>
      </c>
      <c r="C8" s="95"/>
      <c r="D8" s="95"/>
      <c r="E8" s="96"/>
    </row>
    <row r="9" spans="2:5" ht="25.5" x14ac:dyDescent="0.25">
      <c r="B9" s="12"/>
      <c r="C9" s="7"/>
      <c r="D9" s="56" t="s">
        <v>50</v>
      </c>
      <c r="E9" s="57" t="s">
        <v>2</v>
      </c>
    </row>
    <row r="10" spans="2:5" x14ac:dyDescent="0.25">
      <c r="B10" s="13" t="s">
        <v>42</v>
      </c>
      <c r="C10" s="7"/>
      <c r="D10" s="7"/>
      <c r="E10" s="14"/>
    </row>
    <row r="11" spans="2:5" x14ac:dyDescent="0.25">
      <c r="B11" s="12" t="s">
        <v>20</v>
      </c>
      <c r="C11" s="7"/>
      <c r="D11" s="7"/>
      <c r="E11" s="14"/>
    </row>
    <row r="12" spans="2:5" x14ac:dyDescent="0.25">
      <c r="B12" s="12" t="s">
        <v>13</v>
      </c>
      <c r="C12" s="7"/>
      <c r="D12" s="15"/>
      <c r="E12" s="16"/>
    </row>
    <row r="13" spans="2:5" x14ac:dyDescent="0.25">
      <c r="B13" s="12" t="s">
        <v>25</v>
      </c>
      <c r="C13" s="7"/>
      <c r="D13" s="17"/>
      <c r="E13" s="16">
        <f>D13/12</f>
        <v>0</v>
      </c>
    </row>
    <row r="14" spans="2:5" x14ac:dyDescent="0.25">
      <c r="B14" s="12" t="s">
        <v>26</v>
      </c>
      <c r="C14" s="7"/>
      <c r="D14" s="11"/>
      <c r="E14" s="14">
        <f t="shared" ref="E14:E16" si="0">D14/12</f>
        <v>0</v>
      </c>
    </row>
    <row r="15" spans="2:5" x14ac:dyDescent="0.25">
      <c r="B15" s="12" t="s">
        <v>15</v>
      </c>
      <c r="C15" s="7"/>
      <c r="D15" s="11"/>
      <c r="E15" s="14">
        <f t="shared" si="0"/>
        <v>0</v>
      </c>
    </row>
    <row r="16" spans="2:5" x14ac:dyDescent="0.25">
      <c r="B16" s="12" t="s">
        <v>34</v>
      </c>
      <c r="C16" s="7"/>
      <c r="D16" s="11"/>
      <c r="E16" s="14">
        <f t="shared" si="0"/>
        <v>0</v>
      </c>
    </row>
    <row r="17" spans="2:5" x14ac:dyDescent="0.25">
      <c r="B17" s="73" t="s">
        <v>27</v>
      </c>
      <c r="C17" s="64"/>
      <c r="D17" s="64"/>
      <c r="E17" s="74">
        <f>SUM(E12:E16)</f>
        <v>0</v>
      </c>
    </row>
    <row r="18" spans="2:5" x14ac:dyDescent="0.25">
      <c r="B18" s="12"/>
      <c r="C18" s="7"/>
      <c r="D18" s="7"/>
      <c r="E18" s="18">
        <v>2.5</v>
      </c>
    </row>
    <row r="19" spans="2:5" s="2" customFormat="1" x14ac:dyDescent="0.25">
      <c r="B19" s="58" t="s">
        <v>1</v>
      </c>
      <c r="C19" s="59"/>
      <c r="D19" s="60"/>
      <c r="E19" s="61">
        <f>E17*E18</f>
        <v>0</v>
      </c>
    </row>
    <row r="20" spans="2:5" x14ac:dyDescent="0.25">
      <c r="B20" s="12"/>
      <c r="C20" s="7"/>
      <c r="D20" s="19"/>
      <c r="E20" s="14"/>
    </row>
    <row r="21" spans="2:5" s="3" customFormat="1" ht="15.75" thickBot="1" x14ac:dyDescent="0.3">
      <c r="B21" s="20" t="s">
        <v>47</v>
      </c>
      <c r="C21" s="21"/>
      <c r="D21" s="22"/>
      <c r="E21" s="23">
        <f>IF(E19&lt;10000000,E19,10000000)</f>
        <v>0</v>
      </c>
    </row>
    <row r="22" spans="2:5" s="3" customFormat="1" ht="15.75" thickTop="1" x14ac:dyDescent="0.25">
      <c r="B22" s="24"/>
      <c r="C22" s="25"/>
      <c r="D22" s="26"/>
      <c r="E22" s="27"/>
    </row>
    <row r="23" spans="2:5" s="3" customFormat="1" x14ac:dyDescent="0.25">
      <c r="B23" s="24" t="s">
        <v>44</v>
      </c>
      <c r="C23" s="25"/>
      <c r="D23" s="26"/>
      <c r="E23" s="27">
        <f>E21*0.75</f>
        <v>0</v>
      </c>
    </row>
    <row r="24" spans="2:5" x14ac:dyDescent="0.25">
      <c r="B24" s="13" t="s">
        <v>45</v>
      </c>
      <c r="C24" s="7"/>
      <c r="D24" s="7"/>
      <c r="E24" s="27">
        <f>E21*0.25</f>
        <v>0</v>
      </c>
    </row>
    <row r="25" spans="2:5" x14ac:dyDescent="0.25">
      <c r="B25" s="12"/>
      <c r="C25" s="7"/>
      <c r="D25" s="7"/>
      <c r="E25" s="14"/>
    </row>
    <row r="26" spans="2:5" ht="15.75" x14ac:dyDescent="0.25">
      <c r="B26" s="82" t="s">
        <v>4</v>
      </c>
      <c r="C26" s="83"/>
      <c r="D26" s="83"/>
      <c r="E26" s="84"/>
    </row>
    <row r="27" spans="2:5" x14ac:dyDescent="0.25">
      <c r="B27" s="85" t="s">
        <v>35</v>
      </c>
      <c r="C27" s="86"/>
      <c r="D27" s="86"/>
      <c r="E27" s="87"/>
    </row>
    <row r="28" spans="2:5" x14ac:dyDescent="0.25">
      <c r="B28" s="12"/>
      <c r="C28" s="7"/>
      <c r="D28" s="7"/>
      <c r="E28" s="14"/>
    </row>
    <row r="29" spans="2:5" x14ac:dyDescent="0.25">
      <c r="B29" s="13" t="s">
        <v>32</v>
      </c>
      <c r="C29" s="9"/>
      <c r="D29" s="7"/>
      <c r="E29" s="14"/>
    </row>
    <row r="30" spans="2:5" x14ac:dyDescent="0.25">
      <c r="B30" s="28" t="s">
        <v>29</v>
      </c>
      <c r="C30" s="29"/>
      <c r="D30" s="7"/>
      <c r="E30" s="16"/>
    </row>
    <row r="31" spans="2:5" x14ac:dyDescent="0.25">
      <c r="B31" s="12" t="s">
        <v>30</v>
      </c>
      <c r="C31" s="29"/>
      <c r="D31" s="7"/>
      <c r="E31" s="30"/>
    </row>
    <row r="32" spans="2:5" x14ac:dyDescent="0.25">
      <c r="B32" s="12" t="s">
        <v>26</v>
      </c>
      <c r="C32" s="29"/>
      <c r="D32" s="7"/>
      <c r="E32" s="30"/>
    </row>
    <row r="33" spans="2:5" x14ac:dyDescent="0.25">
      <c r="B33" s="12" t="s">
        <v>15</v>
      </c>
      <c r="C33" s="29"/>
      <c r="D33" s="7"/>
      <c r="E33" s="30"/>
    </row>
    <row r="34" spans="2:5" x14ac:dyDescent="0.25">
      <c r="B34" s="12" t="s">
        <v>14</v>
      </c>
      <c r="C34" s="29"/>
      <c r="D34" s="7"/>
      <c r="E34" s="30"/>
    </row>
    <row r="35" spans="2:5" x14ac:dyDescent="0.25">
      <c r="B35" s="62" t="s">
        <v>31</v>
      </c>
      <c r="C35" s="63"/>
      <c r="D35" s="64"/>
      <c r="E35" s="65">
        <f>SUM(E31:E34)</f>
        <v>0</v>
      </c>
    </row>
    <row r="36" spans="2:5" x14ac:dyDescent="0.25">
      <c r="B36" s="31"/>
      <c r="C36" s="29"/>
      <c r="D36" s="7"/>
      <c r="E36" s="16"/>
    </row>
    <row r="37" spans="2:5" x14ac:dyDescent="0.25">
      <c r="B37" s="13" t="s">
        <v>33</v>
      </c>
      <c r="C37" s="29"/>
      <c r="D37" s="7"/>
      <c r="E37" s="16"/>
    </row>
    <row r="38" spans="2:5" x14ac:dyDescent="0.25">
      <c r="B38" s="28" t="s">
        <v>16</v>
      </c>
      <c r="C38" s="29"/>
      <c r="D38" s="7"/>
      <c r="E38" s="30"/>
    </row>
    <row r="39" spans="2:5" x14ac:dyDescent="0.25">
      <c r="B39" s="28" t="s">
        <v>36</v>
      </c>
      <c r="C39" s="29"/>
      <c r="D39" s="7"/>
      <c r="E39" s="30"/>
    </row>
    <row r="40" spans="2:5" s="4" customFormat="1" ht="15" customHeight="1" x14ac:dyDescent="0.25">
      <c r="B40" s="100" t="s">
        <v>19</v>
      </c>
      <c r="C40" s="101"/>
      <c r="D40" s="32"/>
      <c r="E40" s="33"/>
    </row>
    <row r="41" spans="2:5" s="5" customFormat="1" ht="15" customHeight="1" x14ac:dyDescent="0.25">
      <c r="B41" s="62" t="s">
        <v>37</v>
      </c>
      <c r="C41" s="66"/>
      <c r="D41" s="67"/>
      <c r="E41" s="65">
        <f>SUM(E38:E40)</f>
        <v>0</v>
      </c>
    </row>
    <row r="42" spans="2:5" s="5" customFormat="1" ht="15" customHeight="1" x14ac:dyDescent="0.25">
      <c r="B42" s="31"/>
      <c r="C42" s="34"/>
      <c r="D42" s="35"/>
      <c r="E42" s="36"/>
    </row>
    <row r="43" spans="2:5" s="5" customFormat="1" ht="15" customHeight="1" x14ac:dyDescent="0.25">
      <c r="B43" s="31" t="s">
        <v>38</v>
      </c>
      <c r="C43" s="34"/>
      <c r="D43" s="35"/>
      <c r="E43" s="36">
        <f>E41+E35</f>
        <v>0</v>
      </c>
    </row>
    <row r="44" spans="2:5" s="5" customFormat="1" ht="15" customHeight="1" x14ac:dyDescent="0.25">
      <c r="B44" s="31" t="s">
        <v>39</v>
      </c>
      <c r="C44" s="34"/>
      <c r="D44" s="35"/>
      <c r="E44" s="36">
        <f>E43*0.25</f>
        <v>0</v>
      </c>
    </row>
    <row r="45" spans="2:5" s="5" customFormat="1" ht="15" customHeight="1" x14ac:dyDescent="0.25">
      <c r="B45" s="31" t="s">
        <v>40</v>
      </c>
      <c r="C45" s="34"/>
      <c r="D45" s="35"/>
      <c r="E45" s="36">
        <f>IF(E41-E44&lt;0, 0, -(E41-E44))</f>
        <v>0</v>
      </c>
    </row>
    <row r="46" spans="2:5" s="5" customFormat="1" ht="15" customHeight="1" x14ac:dyDescent="0.25">
      <c r="B46" s="31"/>
      <c r="C46" s="34"/>
      <c r="D46" s="35"/>
      <c r="E46" s="36"/>
    </row>
    <row r="47" spans="2:5" s="5" customFormat="1" ht="15" customHeight="1" x14ac:dyDescent="0.25">
      <c r="B47" s="31"/>
      <c r="C47" s="34"/>
      <c r="D47" s="35"/>
      <c r="E47" s="37"/>
    </row>
    <row r="48" spans="2:5" s="4" customFormat="1" ht="15" customHeight="1" x14ac:dyDescent="0.25">
      <c r="B48" s="38" t="s">
        <v>6</v>
      </c>
      <c r="C48" s="39"/>
      <c r="D48" s="32"/>
      <c r="E48" s="40"/>
    </row>
    <row r="49" spans="2:5" s="4" customFormat="1" ht="15" customHeight="1" x14ac:dyDescent="0.25">
      <c r="B49" s="41" t="s">
        <v>8</v>
      </c>
      <c r="C49" s="42"/>
      <c r="D49" s="32"/>
      <c r="E49" s="40"/>
    </row>
    <row r="50" spans="2:5" s="4" customFormat="1" ht="15" customHeight="1" x14ac:dyDescent="0.25">
      <c r="B50" s="43" t="s">
        <v>7</v>
      </c>
      <c r="C50" s="44"/>
      <c r="D50" s="32"/>
      <c r="E50" s="40"/>
    </row>
    <row r="51" spans="2:5" s="4" customFormat="1" ht="15.6" customHeight="1" x14ac:dyDescent="0.2">
      <c r="B51" s="45" t="s">
        <v>22</v>
      </c>
      <c r="C51" s="8"/>
      <c r="D51" s="46"/>
      <c r="E51" s="47"/>
    </row>
    <row r="52" spans="2:5" s="4" customFormat="1" ht="15" customHeight="1" x14ac:dyDescent="0.2">
      <c r="B52" s="41" t="s">
        <v>17</v>
      </c>
      <c r="C52" s="8"/>
      <c r="D52" s="44"/>
      <c r="E52" s="47"/>
    </row>
    <row r="53" spans="2:5" s="4" customFormat="1" ht="15" customHeight="1" x14ac:dyDescent="0.25">
      <c r="B53" s="43" t="s">
        <v>18</v>
      </c>
      <c r="C53" s="48"/>
      <c r="D53" s="44"/>
      <c r="E53" s="47"/>
    </row>
    <row r="54" spans="2:5" s="4" customFormat="1" ht="15" customHeight="1" x14ac:dyDescent="0.25">
      <c r="B54" s="45" t="s">
        <v>23</v>
      </c>
      <c r="C54" s="48"/>
      <c r="D54" s="44">
        <f>IF(C54&lt;C53,C54,C53)</f>
        <v>0</v>
      </c>
      <c r="E54" s="47"/>
    </row>
    <row r="55" spans="2:5" s="4" customFormat="1" ht="15" customHeight="1" x14ac:dyDescent="0.25">
      <c r="B55" s="43" t="s">
        <v>49</v>
      </c>
      <c r="C55" s="32"/>
      <c r="D55" s="49" t="e">
        <f>1-(D51/D54)</f>
        <v>#DIV/0!</v>
      </c>
      <c r="E55" s="50" t="e">
        <f>E43*-D55</f>
        <v>#DIV/0!</v>
      </c>
    </row>
    <row r="56" spans="2:5" x14ac:dyDescent="0.25">
      <c r="B56" s="51" t="s">
        <v>9</v>
      </c>
      <c r="C56" s="10"/>
      <c r="D56" s="7"/>
      <c r="E56" s="14"/>
    </row>
    <row r="57" spans="2:5" s="3" customFormat="1" ht="15.6" customHeight="1" x14ac:dyDescent="0.25">
      <c r="B57" s="52" t="s">
        <v>48</v>
      </c>
      <c r="C57" s="8"/>
      <c r="D57" s="9"/>
      <c r="E57" s="53"/>
    </row>
    <row r="58" spans="2:5" s="2" customFormat="1" x14ac:dyDescent="0.25">
      <c r="B58" s="58" t="s">
        <v>10</v>
      </c>
      <c r="C58" s="59"/>
      <c r="D58" s="68"/>
      <c r="E58" s="61" t="e">
        <f>E43+E45+E55+E57</f>
        <v>#DIV/0!</v>
      </c>
    </row>
    <row r="59" spans="2:5" x14ac:dyDescent="0.25">
      <c r="B59" s="12"/>
      <c r="C59" s="7"/>
      <c r="D59" s="7"/>
      <c r="E59" s="54"/>
    </row>
    <row r="60" spans="2:5" s="3" customFormat="1" ht="15.75" thickBot="1" x14ac:dyDescent="0.3">
      <c r="B60" s="69" t="s">
        <v>46</v>
      </c>
      <c r="C60" s="70"/>
      <c r="D60" s="71"/>
      <c r="E60" s="72" t="e">
        <f>IF(E58&lt;E21,E58,E21)</f>
        <v>#DIV/0!</v>
      </c>
    </row>
    <row r="61" spans="2:5" s="3" customFormat="1" ht="15.75" thickTop="1" x14ac:dyDescent="0.25">
      <c r="B61" s="13"/>
      <c r="C61" s="9"/>
      <c r="D61" s="9"/>
      <c r="E61" s="55"/>
    </row>
    <row r="62" spans="2:5" s="3" customFormat="1" ht="15.75" thickBot="1" x14ac:dyDescent="0.3">
      <c r="B62" s="69" t="s">
        <v>11</v>
      </c>
      <c r="C62" s="70"/>
      <c r="D62" s="70"/>
      <c r="E62" s="72" t="e">
        <f>IF(E21&gt;E60,E21-E60,0)</f>
        <v>#DIV/0!</v>
      </c>
    </row>
    <row r="63" spans="2:5" ht="15.75" thickTop="1" x14ac:dyDescent="0.25">
      <c r="B63" s="12"/>
      <c r="C63" s="7"/>
      <c r="D63" s="7"/>
      <c r="E63" s="14"/>
    </row>
    <row r="64" spans="2:5" s="6" customFormat="1" ht="26.45" customHeight="1" x14ac:dyDescent="0.25">
      <c r="B64" s="108" t="s">
        <v>52</v>
      </c>
      <c r="C64" s="109"/>
      <c r="D64" s="109"/>
      <c r="E64" s="110"/>
    </row>
    <row r="65" spans="2:5" x14ac:dyDescent="0.25">
      <c r="B65" s="105" t="s">
        <v>24</v>
      </c>
      <c r="C65" s="106"/>
      <c r="D65" s="106"/>
      <c r="E65" s="107"/>
    </row>
    <row r="66" spans="2:5" s="6" customFormat="1" x14ac:dyDescent="0.25">
      <c r="B66" s="105" t="s">
        <v>21</v>
      </c>
      <c r="C66" s="106"/>
      <c r="D66" s="106"/>
      <c r="E66" s="107"/>
    </row>
    <row r="67" spans="2:5" x14ac:dyDescent="0.25">
      <c r="B67" s="97" t="s">
        <v>43</v>
      </c>
      <c r="C67" s="98"/>
      <c r="D67" s="98"/>
      <c r="E67" s="99"/>
    </row>
  </sheetData>
  <mergeCells count="15">
    <mergeCell ref="B67:E67"/>
    <mergeCell ref="B40:C40"/>
    <mergeCell ref="B2:E2"/>
    <mergeCell ref="B65:E65"/>
    <mergeCell ref="B64:E64"/>
    <mergeCell ref="B66:E66"/>
    <mergeCell ref="B27:E27"/>
    <mergeCell ref="B1:E1"/>
    <mergeCell ref="B3:E3"/>
    <mergeCell ref="B6:E6"/>
    <mergeCell ref="B26:E26"/>
    <mergeCell ref="B7:E7"/>
    <mergeCell ref="B5:E5"/>
    <mergeCell ref="B4:E4"/>
    <mergeCell ref="B8:E8"/>
  </mergeCells>
  <printOptions horizontalCentered="1"/>
  <pageMargins left="0.7" right="0.7" top="0.75" bottom="0.75" header="0.3" footer="0.3"/>
  <pageSetup scale="5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E3E1381224F7946B5781C0957B64A86" ma:contentTypeVersion="13" ma:contentTypeDescription="Create a new document." ma:contentTypeScope="" ma:versionID="17287d4ba9ffa30222bf25475c32947a">
  <xsd:schema xmlns:xsd="http://www.w3.org/2001/XMLSchema" xmlns:xs="http://www.w3.org/2001/XMLSchema" xmlns:p="http://schemas.microsoft.com/office/2006/metadata/properties" xmlns:ns3="11d3c428-8210-4c3b-8aa7-a14bd851f65b" xmlns:ns4="5dff6e49-51ae-4256-895c-23ad778dfc2f" targetNamespace="http://schemas.microsoft.com/office/2006/metadata/properties" ma:root="true" ma:fieldsID="5c83dba1695bce4feba64e2509fdd58d" ns3:_="" ns4:_="">
    <xsd:import namespace="11d3c428-8210-4c3b-8aa7-a14bd851f65b"/>
    <xsd:import namespace="5dff6e49-51ae-4256-895c-23ad778dfc2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DateTaken" minOccurs="0"/>
                <xsd:element ref="ns4:MediaServiceAutoTags" minOccurs="0"/>
                <xsd:element ref="ns4:MediaServiceLocation" minOccurs="0"/>
                <xsd:element ref="ns4:MediaServiceGenerationTime" minOccurs="0"/>
                <xsd:element ref="ns4:MediaServiceEventHashCode"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d3c428-8210-4c3b-8aa7-a14bd851f65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dff6e49-51ae-4256-895c-23ad778dfc2f"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8E6C16-FB5D-46C9-AA2B-722BBB186B77}">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11d3c428-8210-4c3b-8aa7-a14bd851f65b"/>
    <ds:schemaRef ds:uri="5dff6e49-51ae-4256-895c-23ad778dfc2f"/>
    <ds:schemaRef ds:uri="http://www.w3.org/XML/1998/namespace"/>
    <ds:schemaRef ds:uri="http://purl.org/dc/dcmitype/"/>
  </ds:schemaRefs>
</ds:datastoreItem>
</file>

<file path=customXml/itemProps2.xml><?xml version="1.0" encoding="utf-8"?>
<ds:datastoreItem xmlns:ds="http://schemas.openxmlformats.org/officeDocument/2006/customXml" ds:itemID="{BD5F45BE-CB31-4D7B-BF42-9E0714CA008D}">
  <ds:schemaRefs>
    <ds:schemaRef ds:uri="http://schemas.microsoft.com/sharepoint/v3/contenttype/forms"/>
  </ds:schemaRefs>
</ds:datastoreItem>
</file>

<file path=customXml/itemProps3.xml><?xml version="1.0" encoding="utf-8"?>
<ds:datastoreItem xmlns:ds="http://schemas.openxmlformats.org/officeDocument/2006/customXml" ds:itemID="{330E6FEA-D2E3-4DCF-A27A-D1E1DDD7CC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d3c428-8210-4c3b-8aa7-a14bd851f65b"/>
    <ds:schemaRef ds:uri="5dff6e49-51ae-4256-895c-23ad778dfc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Loan and Forgiveness Worksheet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Rebecca Gaylor</cp:lastModifiedBy>
  <cp:lastPrinted>2020-04-07T16:22:31Z</cp:lastPrinted>
  <dcterms:created xsi:type="dcterms:W3CDTF">2020-04-01T15:14:38Z</dcterms:created>
  <dcterms:modified xsi:type="dcterms:W3CDTF">2020-05-04T19:02:51Z</dcterms:modified>
</cp:coreProperties>
</file>